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20" windowWidth="34440" windowHeight="1940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<sst xmlns="http://schemas.openxmlformats.org/spreadsheetml/2006/main" count="194" uniqueCount="187">
  <si>
    <t>2009:043:09:00:00</t>
  </si>
  <si>
    <t>2009:058:04:18:00</t>
  </si>
  <si>
    <t>2009:043:05:09:27</t>
  </si>
  <si>
    <t>2009:043:03:20:00</t>
  </si>
  <si>
    <t>2009:043:10:00:00</t>
  </si>
  <si>
    <t>2009:057:00:16:00</t>
  </si>
  <si>
    <t>2009:043:05:46:45</t>
  </si>
  <si>
    <t>2009:043:04:08:00</t>
  </si>
  <si>
    <t>2009:043:11:00:00</t>
  </si>
  <si>
    <t>2009:057:01:37:00</t>
  </si>
  <si>
    <t>2009:058:19:21:00</t>
  </si>
  <si>
    <t>2009:026:05:07:00</t>
  </si>
  <si>
    <t>2009:026:03:07:00</t>
  </si>
  <si>
    <t>2009:026:10:00:00</t>
  </si>
  <si>
    <t>2009:058:20:41:00</t>
  </si>
  <si>
    <t>2009:026:05:52:00</t>
  </si>
  <si>
    <t>2009:026:03:40:00</t>
  </si>
  <si>
    <t>2009:026:11:00:00</t>
  </si>
  <si>
    <t>2009:058:22:08:00</t>
  </si>
  <si>
    <t>2009:026:06:40:00</t>
  </si>
  <si>
    <t>2009:026:05:03:00</t>
  </si>
  <si>
    <t>2009:058:23:35:00</t>
  </si>
  <si>
    <t>2009:026:07:35:00</t>
  </si>
  <si>
    <t>2009:026:05:40:00</t>
  </si>
  <si>
    <t>2009:026:12:00:00</t>
  </si>
  <si>
    <t>2009:026:08:32:00</t>
  </si>
  <si>
    <t>2009:026:06:43:00</t>
  </si>
  <si>
    <t>2009:026:14:00:00</t>
  </si>
  <si>
    <t>2009:026:13:00:00</t>
  </si>
  <si>
    <t>2009:059:02:06:00</t>
  </si>
  <si>
    <t>2009:059:00:45:00</t>
  </si>
  <si>
    <t>2009:026:09:14:00</t>
  </si>
  <si>
    <t>2009:026:07:23:00</t>
  </si>
  <si>
    <t>2009:059:03:33:00</t>
  </si>
  <si>
    <t>2009:026:10:18:00</t>
  </si>
  <si>
    <t>2009:026:08:19:00</t>
  </si>
  <si>
    <t>2009:057:23:46:00</t>
  </si>
  <si>
    <t>2009:026:11:06:00</t>
  </si>
  <si>
    <t>2009:026:09:33:00</t>
  </si>
  <si>
    <t>2009:026:18:00:00</t>
  </si>
  <si>
    <t>2009:057:22:13:00</t>
  </si>
  <si>
    <t>2009:026:16:36:30</t>
  </si>
  <si>
    <t>2009:026:15:40:00</t>
  </si>
  <si>
    <t>2009:026:20:00:00</t>
  </si>
  <si>
    <t>2009:041:09:26:00</t>
  </si>
  <si>
    <t>2009:026:17:27:30</t>
  </si>
  <si>
    <t>2009:026:16:46:00</t>
  </si>
  <si>
    <t>2009:026:21:00:00</t>
  </si>
  <si>
    <t>2009:041:07:55:00</t>
  </si>
  <si>
    <t>2009:026:18:31:12</t>
  </si>
  <si>
    <t>2009:026:17:37:00</t>
  </si>
  <si>
    <t>2009:026:22:00:00</t>
  </si>
  <si>
    <t>2009:041:06:27:00</t>
  </si>
  <si>
    <t>2009:026:19:49:15</t>
  </si>
  <si>
    <t>2009:026:18:54:00</t>
  </si>
  <si>
    <t>2009:026:23:00:00</t>
  </si>
  <si>
    <t>2009:041:03:21:00</t>
  </si>
  <si>
    <t>2009:026:20:44:37</t>
  </si>
  <si>
    <t>2009:026:20:03:00</t>
  </si>
  <si>
    <t>2009:027:00:00:00</t>
  </si>
  <si>
    <t>2009:041:23:57:22</t>
  </si>
  <si>
    <t>2009:026:21:35:15</t>
  </si>
  <si>
    <t>2009:027:01:00:00</t>
  </si>
  <si>
    <t>2009:056:10:48:00</t>
  </si>
  <si>
    <t>2009:026:23:15:31</t>
  </si>
  <si>
    <t>2009:026:22:14:00</t>
  </si>
  <si>
    <t>2009:027:02:00:00</t>
  </si>
  <si>
    <t>2009:056:12:17:00</t>
  </si>
  <si>
    <t>2009:027:00:23:34</t>
  </si>
  <si>
    <t>2009:026:23:41:00</t>
  </si>
  <si>
    <t>2009:027:04:00:00</t>
  </si>
  <si>
    <t>2009:056:13:48:00</t>
  </si>
  <si>
    <t>2009:027:01:14:23</t>
  </si>
  <si>
    <t>2009:027:00:05:00</t>
  </si>
  <si>
    <t>2009:027:06:00:00</t>
  </si>
  <si>
    <t>2009:056:15:42:00</t>
  </si>
  <si>
    <t>2009:043:01:11:17</t>
  </si>
  <si>
    <t>2009:043:00:29:00</t>
  </si>
  <si>
    <t>2009:043:04:00:00</t>
  </si>
  <si>
    <t>2009:058:01:07:00</t>
  </si>
  <si>
    <t>2009:043:01:51:22</t>
  </si>
  <si>
    <t>2009:043:01:02:00</t>
  </si>
  <si>
    <t>2009:043:05:00:00</t>
  </si>
  <si>
    <t>2009:059:04:56:00</t>
  </si>
  <si>
    <t>2009:043:02:23:45</t>
  </si>
  <si>
    <t>2009:043:01:37:00</t>
  </si>
  <si>
    <t>2009:043:06:00:00</t>
  </si>
  <si>
    <t>2009:059:06:20:00</t>
  </si>
  <si>
    <t>2009:043:02:39:00</t>
  </si>
  <si>
    <t>2009:043:02:03:00</t>
  </si>
  <si>
    <t>2009:043:07:00:00</t>
  </si>
  <si>
    <t>2009:059:07:38:00</t>
  </si>
  <si>
    <t>2009:043:03:34:49</t>
  </si>
  <si>
    <t>2009:043:02:24:00</t>
  </si>
  <si>
    <t>2009:043:08:00:00</t>
  </si>
  <si>
    <t>2009:058:05:50:00</t>
  </si>
  <si>
    <t>2009:043:04:08:34</t>
  </si>
  <si>
    <t>2009:043:03:02:00</t>
  </si>
  <si>
    <t>Site</t>
  </si>
  <si>
    <t xml:space="preserve">serial no. </t>
  </si>
  <si>
    <t>Lat</t>
  </si>
  <si>
    <t>Ln</t>
  </si>
  <si>
    <t>deploy time</t>
  </si>
  <si>
    <t>synch time</t>
  </si>
  <si>
    <t>wake time</t>
  </si>
  <si>
    <t>recovery time</t>
  </si>
  <si>
    <t>Weins 2009 (4 channel 200 Hz)</t>
  </si>
  <si>
    <t>2009:025:01:39:00</t>
  </si>
  <si>
    <t>2009:025:01:15:00</t>
  </si>
  <si>
    <t>2009:025:08:00:00</t>
  </si>
  <si>
    <t>2009:056:04:52:00</t>
  </si>
  <si>
    <t>drift(s)</t>
  </si>
  <si>
    <t>2009:025:02:36:20</t>
  </si>
  <si>
    <t>2009:025:01:54:00</t>
  </si>
  <si>
    <t>2009:025:07:00:00</t>
  </si>
  <si>
    <t>2009:056:03:27:00</t>
  </si>
  <si>
    <t>2009:025:03:26:51</t>
  </si>
  <si>
    <t>2009:025:02:49:00</t>
  </si>
  <si>
    <t>2009:056:01:49:00</t>
  </si>
  <si>
    <t>2009:025:04:17:00</t>
  </si>
  <si>
    <t>2009:025:03:37:00</t>
  </si>
  <si>
    <t>2009:025:09:00:00</t>
  </si>
  <si>
    <t>2009:056:23:00:00</t>
  </si>
  <si>
    <t>2009:025:05:11:00</t>
  </si>
  <si>
    <t>2009:025:04:46:00</t>
  </si>
  <si>
    <t>2009:025:10:00:00</t>
  </si>
  <si>
    <t>2009:057:08:33:00</t>
  </si>
  <si>
    <t>2009:025:06:05:11</t>
  </si>
  <si>
    <t>2009:025:05:38:00</t>
  </si>
  <si>
    <t>2009:058:11:47:00</t>
  </si>
  <si>
    <t>2009:025:06:52:00</t>
  </si>
  <si>
    <t>2009:025:06:26:00</t>
  </si>
  <si>
    <t>2009:025:12:00:00</t>
  </si>
  <si>
    <t>2009:057:10:01:00</t>
  </si>
  <si>
    <t>2009:025:07:45:00</t>
  </si>
  <si>
    <t>2009:025:07:14:00</t>
  </si>
  <si>
    <t>2009:025:13:00:00</t>
  </si>
  <si>
    <t>2009:058:13:38:00</t>
  </si>
  <si>
    <t>2009:025:08:31:00</t>
  </si>
  <si>
    <t>2009:025:08:19:00</t>
  </si>
  <si>
    <t>2009:025:14:00:00</t>
  </si>
  <si>
    <t>2009:057:11:31:00</t>
  </si>
  <si>
    <t>2009:025:09:28:00</t>
  </si>
  <si>
    <t>2009:025:09:02:00</t>
  </si>
  <si>
    <t>2009:025:16:00:00</t>
  </si>
  <si>
    <t>2009:058:15:21:00</t>
  </si>
  <si>
    <t>2009:025:10:15:00</t>
  </si>
  <si>
    <t>2009:025:09:47:00</t>
  </si>
  <si>
    <t>2009:025:17:00:00</t>
  </si>
  <si>
    <t>2009:057:13:05:00</t>
  </si>
  <si>
    <t>2009:025:11:07:00</t>
  </si>
  <si>
    <t>2009:025:10:13:00</t>
  </si>
  <si>
    <t>2009:025:18:00:00</t>
  </si>
  <si>
    <t>2009:057:14:39:00</t>
  </si>
  <si>
    <t>2009:024:20:46:12</t>
  </si>
  <si>
    <t>2009:024:19:52:00</t>
  </si>
  <si>
    <t>2009:025:00:00:00</t>
  </si>
  <si>
    <t>2009:042:05:50:00</t>
  </si>
  <si>
    <t>2009:024:19:33:00</t>
  </si>
  <si>
    <t>2009:024:17:20:00</t>
  </si>
  <si>
    <t>2009:024:22:00:00</t>
  </si>
  <si>
    <t>2009:042:04:16:33</t>
  </si>
  <si>
    <t>2009:025:23:03:00</t>
  </si>
  <si>
    <t>2009:026:04:00:00</t>
  </si>
  <si>
    <t>2009:025:23:55:00</t>
  </si>
  <si>
    <t>2009:041:19:55:18</t>
  </si>
  <si>
    <t>2009:026:00:37:00</t>
  </si>
  <si>
    <t>2009:025:23:17:00</t>
  </si>
  <si>
    <t>2009:026:05:00:00</t>
  </si>
  <si>
    <t>2009:056:07:55:00</t>
  </si>
  <si>
    <t>2009:025:23:52:00</t>
  </si>
  <si>
    <t>2009:026:01:13:00</t>
  </si>
  <si>
    <t>2009:026:06:00:00</t>
  </si>
  <si>
    <t>2009:057:16:03:00</t>
  </si>
  <si>
    <t>2009:026:01:52:00</t>
  </si>
  <si>
    <t>2009:026:00:27:00</t>
  </si>
  <si>
    <t>2009:026:07:00:00</t>
  </si>
  <si>
    <t>2009:057:17:28:00</t>
  </si>
  <si>
    <t>2009:026:02:36:00</t>
  </si>
  <si>
    <t>2009:026:01:02:00</t>
  </si>
  <si>
    <t>2009:026:08:00:00</t>
  </si>
  <si>
    <t>2009:058:16:46:00</t>
  </si>
  <si>
    <t>2009:026:03:13:00</t>
  </si>
  <si>
    <t>2009:026:02:14:00</t>
  </si>
  <si>
    <t>2009:026:09:00:00</t>
  </si>
  <si>
    <t>2009:058:19:06:00</t>
  </si>
  <si>
    <t>2009:026:03:58:00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</si>
</sst>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1">
      <selection activeCell="D18" sqref="D18"/>
    </sheetView>
  </sheetViews>
  <sheetFormatPr defaultColWidth="11.00390625" defaultRowHeight="12.75"/>
  <cols>
    <col min="1" max="1" width="8.25390625" style="1" customWidth="1"/>
    <col min="2" max="4" width="10.75390625" style="1" customWidth="1"/>
    <col min="5" max="8" width="16.875" style="1" bestFit="1" customWidth="1"/>
    <col min="9" max="16384" width="10.75390625" style="1" customWidth="1"/>
  </cols>
  <sheetData>
    <row r="1" spans="1:9" ht="18" thickBot="1" thickTop="1">
      <c r="A1" s="2" t="s">
        <v>98</v>
      </c>
      <c r="B1" s="3" t="s">
        <v>99</v>
      </c>
      <c r="C1" s="3" t="s">
        <v>100</v>
      </c>
      <c r="D1" s="3" t="s">
        <v>101</v>
      </c>
      <c r="E1" s="3" t="s">
        <v>102</v>
      </c>
      <c r="F1" s="3" t="s">
        <v>103</v>
      </c>
      <c r="G1" s="3" t="s">
        <v>104</v>
      </c>
      <c r="H1" s="3" t="s">
        <v>105</v>
      </c>
      <c r="I1" s="4" t="s">
        <v>111</v>
      </c>
    </row>
    <row r="2" spans="1:9" ht="13.5" thickTop="1">
      <c r="A2" s="7"/>
      <c r="B2" s="8"/>
      <c r="C2" s="8"/>
      <c r="D2" s="8"/>
      <c r="E2" s="8"/>
      <c r="F2" s="8"/>
      <c r="G2" s="8"/>
      <c r="H2" s="8"/>
      <c r="I2" s="9"/>
    </row>
    <row r="3" spans="1:9" ht="15.75">
      <c r="A3" s="7"/>
      <c r="B3" s="10"/>
      <c r="C3" s="10" t="s">
        <v>106</v>
      </c>
      <c r="D3" s="10"/>
      <c r="E3" s="8"/>
      <c r="F3" s="8"/>
      <c r="G3" s="8"/>
      <c r="H3" s="8"/>
      <c r="I3" s="9"/>
    </row>
    <row r="4" spans="1:9" ht="13.5" thickBot="1">
      <c r="A4" s="7"/>
      <c r="B4" s="8"/>
      <c r="C4" s="8"/>
      <c r="D4" s="8"/>
      <c r="E4" s="8"/>
      <c r="F4" s="8"/>
      <c r="G4" s="8"/>
      <c r="H4" s="8"/>
      <c r="I4" s="9"/>
    </row>
    <row r="5" spans="1:9" ht="15" thickBot="1" thickTop="1">
      <c r="A5" s="5">
        <v>5</v>
      </c>
      <c r="B5" s="5">
        <v>47</v>
      </c>
      <c r="C5" s="6">
        <v>-20.675483</v>
      </c>
      <c r="D5" s="6">
        <v>-175.987149</v>
      </c>
      <c r="E5" s="6" t="s">
        <v>107</v>
      </c>
      <c r="F5" s="6" t="s">
        <v>108</v>
      </c>
      <c r="G5" s="6" t="s">
        <v>109</v>
      </c>
      <c r="H5" s="6" t="s">
        <v>110</v>
      </c>
      <c r="I5" s="6">
        <v>-0.01963</v>
      </c>
    </row>
    <row r="6" spans="1:9" ht="15" thickBot="1" thickTop="1">
      <c r="A6" s="11">
        <v>6</v>
      </c>
      <c r="B6" s="11">
        <v>60</v>
      </c>
      <c r="C6" s="12">
        <v>-20.613149</v>
      </c>
      <c r="D6" s="12">
        <v>-175.96233</v>
      </c>
      <c r="E6" s="12" t="s">
        <v>112</v>
      </c>
      <c r="F6" s="12" t="s">
        <v>113</v>
      </c>
      <c r="G6" s="12" t="s">
        <v>114</v>
      </c>
      <c r="H6" s="12" t="s">
        <v>115</v>
      </c>
      <c r="I6" s="12">
        <v>0.005288</v>
      </c>
    </row>
    <row r="7" spans="1:9" ht="15" thickBot="1" thickTop="1">
      <c r="A7" s="5">
        <v>7</v>
      </c>
      <c r="B7" s="5">
        <v>58</v>
      </c>
      <c r="C7" s="6">
        <v>-20.5269</v>
      </c>
      <c r="D7" s="6">
        <v>-175.95531</v>
      </c>
      <c r="E7" s="6" t="s">
        <v>116</v>
      </c>
      <c r="F7" s="6" t="s">
        <v>117</v>
      </c>
      <c r="G7" s="6" t="s">
        <v>109</v>
      </c>
      <c r="H7" s="6" t="s">
        <v>118</v>
      </c>
      <c r="I7" s="6">
        <v>0.048822</v>
      </c>
    </row>
    <row r="8" spans="1:9" ht="15" thickBot="1" thickTop="1">
      <c r="A8" s="11">
        <v>8</v>
      </c>
      <c r="B8" s="11">
        <v>57</v>
      </c>
      <c r="C8" s="12">
        <v>-20.452783</v>
      </c>
      <c r="D8" s="12">
        <v>-175.939083</v>
      </c>
      <c r="E8" s="12" t="s">
        <v>119</v>
      </c>
      <c r="F8" s="12" t="s">
        <v>120</v>
      </c>
      <c r="G8" s="12" t="s">
        <v>121</v>
      </c>
      <c r="H8" s="12" t="s">
        <v>122</v>
      </c>
      <c r="I8" s="12">
        <v>0.047034</v>
      </c>
    </row>
    <row r="9" spans="1:9" ht="15" thickBot="1" thickTop="1">
      <c r="A9" s="5">
        <v>9</v>
      </c>
      <c r="B9" s="5">
        <v>95</v>
      </c>
      <c r="C9" s="6">
        <v>-20.401099</v>
      </c>
      <c r="D9" s="6">
        <v>-176.00658</v>
      </c>
      <c r="E9" s="6" t="s">
        <v>123</v>
      </c>
      <c r="F9" s="6" t="s">
        <v>124</v>
      </c>
      <c r="G9" s="6" t="s">
        <v>125</v>
      </c>
      <c r="H9" s="6" t="s">
        <v>126</v>
      </c>
      <c r="I9" s="6">
        <v>0.048463</v>
      </c>
    </row>
    <row r="10" spans="1:9" ht="15" thickBot="1" thickTop="1">
      <c r="A10" s="11">
        <v>10</v>
      </c>
      <c r="B10" s="11">
        <v>17</v>
      </c>
      <c r="C10" s="12">
        <v>-20.426466</v>
      </c>
      <c r="D10" s="12">
        <v>-176.078933</v>
      </c>
      <c r="E10" s="12" t="s">
        <v>127</v>
      </c>
      <c r="F10" s="12" t="s">
        <v>128</v>
      </c>
      <c r="G10" s="12" t="s">
        <v>125</v>
      </c>
      <c r="H10" s="12" t="s">
        <v>129</v>
      </c>
      <c r="I10" s="12">
        <v>0.126213</v>
      </c>
    </row>
    <row r="11" spans="1:9" ht="15" thickBot="1" thickTop="1">
      <c r="A11" s="5">
        <v>11</v>
      </c>
      <c r="B11" s="5">
        <v>10</v>
      </c>
      <c r="C11" s="6">
        <v>-20.474849</v>
      </c>
      <c r="D11" s="6">
        <v>-176.02346</v>
      </c>
      <c r="E11" s="6" t="s">
        <v>130</v>
      </c>
      <c r="F11" s="6" t="s">
        <v>131</v>
      </c>
      <c r="G11" s="6" t="s">
        <v>132</v>
      </c>
      <c r="H11" s="6" t="s">
        <v>133</v>
      </c>
      <c r="I11" s="6">
        <v>0.078128</v>
      </c>
    </row>
    <row r="12" spans="1:9" ht="15" thickBot="1" thickTop="1">
      <c r="A12" s="11">
        <v>12</v>
      </c>
      <c r="B12" s="11">
        <v>75</v>
      </c>
      <c r="C12" s="12">
        <v>-20.501566</v>
      </c>
      <c r="D12" s="12">
        <v>-176.08673</v>
      </c>
      <c r="E12" s="12" t="s">
        <v>134</v>
      </c>
      <c r="F12" s="12" t="s">
        <v>135</v>
      </c>
      <c r="G12" s="12" t="s">
        <v>136</v>
      </c>
      <c r="H12" s="12" t="s">
        <v>137</v>
      </c>
      <c r="I12" s="12">
        <v>0.254039</v>
      </c>
    </row>
    <row r="13" spans="1:9" ht="15" thickBot="1" thickTop="1">
      <c r="A13" s="5">
        <v>13</v>
      </c>
      <c r="B13" s="5">
        <v>136</v>
      </c>
      <c r="C13" s="6">
        <v>-20.549466</v>
      </c>
      <c r="D13" s="6">
        <v>-176.038183</v>
      </c>
      <c r="E13" s="6" t="s">
        <v>138</v>
      </c>
      <c r="F13" s="6" t="s">
        <v>139</v>
      </c>
      <c r="G13" s="6" t="s">
        <v>140</v>
      </c>
      <c r="H13" s="6" t="s">
        <v>141</v>
      </c>
      <c r="I13" s="6">
        <v>-0.031726</v>
      </c>
    </row>
    <row r="14" spans="1:9" ht="15" thickBot="1" thickTop="1">
      <c r="A14" s="11">
        <v>14</v>
      </c>
      <c r="B14" s="11">
        <v>2</v>
      </c>
      <c r="C14" s="12">
        <v>-20.57555</v>
      </c>
      <c r="D14" s="12">
        <v>-176.10331</v>
      </c>
      <c r="E14" s="12" t="s">
        <v>142</v>
      </c>
      <c r="F14" s="12" t="s">
        <v>143</v>
      </c>
      <c r="G14" s="12" t="s">
        <v>144</v>
      </c>
      <c r="H14" s="12" t="s">
        <v>145</v>
      </c>
      <c r="I14" s="12">
        <v>-0.0957147</v>
      </c>
    </row>
    <row r="15" spans="1:9" ht="15" thickBot="1" thickTop="1">
      <c r="A15" s="5">
        <v>15</v>
      </c>
      <c r="B15" s="5">
        <v>78</v>
      </c>
      <c r="C15" s="6">
        <v>-20.623366</v>
      </c>
      <c r="D15" s="6">
        <v>-176.054616</v>
      </c>
      <c r="E15" s="6" t="s">
        <v>146</v>
      </c>
      <c r="F15" s="6" t="s">
        <v>147</v>
      </c>
      <c r="G15" s="6" t="s">
        <v>148</v>
      </c>
      <c r="H15" s="6" t="s">
        <v>149</v>
      </c>
      <c r="I15" s="6">
        <v>-0.0142321</v>
      </c>
    </row>
    <row r="16" spans="1:9" ht="15" thickBot="1" thickTop="1">
      <c r="A16" s="11">
        <v>16</v>
      </c>
      <c r="B16" s="11">
        <v>93</v>
      </c>
      <c r="C16" s="12">
        <v>-20.650033</v>
      </c>
      <c r="D16" s="12">
        <v>-176.12005</v>
      </c>
      <c r="E16" s="12" t="s">
        <v>150</v>
      </c>
      <c r="F16" s="12" t="s">
        <v>151</v>
      </c>
      <c r="G16" s="12" t="s">
        <v>152</v>
      </c>
      <c r="H16" s="12" t="s">
        <v>153</v>
      </c>
      <c r="I16" s="12">
        <v>-0.0473649</v>
      </c>
    </row>
    <row r="17" spans="1:9" ht="15" thickBot="1" thickTop="1">
      <c r="A17" s="5">
        <v>23</v>
      </c>
      <c r="B17" s="5">
        <v>83</v>
      </c>
      <c r="C17" s="6">
        <v>-20.919616</v>
      </c>
      <c r="D17" s="6">
        <v>-176.11735</v>
      </c>
      <c r="E17" s="6" t="s">
        <v>154</v>
      </c>
      <c r="F17" s="6" t="s">
        <v>155</v>
      </c>
      <c r="G17" s="6" t="s">
        <v>156</v>
      </c>
      <c r="H17" s="6" t="s">
        <v>157</v>
      </c>
      <c r="I17" s="6">
        <v>0.1233726</v>
      </c>
    </row>
    <row r="18" spans="1:9" ht="15" thickBot="1" thickTop="1">
      <c r="A18" s="11">
        <v>24</v>
      </c>
      <c r="B18" s="11">
        <v>140</v>
      </c>
      <c r="C18" s="12">
        <v>-20.9428333</v>
      </c>
      <c r="D18" s="12">
        <v>-176.19863</v>
      </c>
      <c r="E18" s="12" t="s">
        <v>158</v>
      </c>
      <c r="F18" s="12" t="s">
        <v>159</v>
      </c>
      <c r="G18" s="12" t="s">
        <v>160</v>
      </c>
      <c r="H18" s="12" t="s">
        <v>161</v>
      </c>
      <c r="I18" s="12">
        <v>0.05321099</v>
      </c>
    </row>
    <row r="19" spans="1:9" ht="15" thickBot="1" thickTop="1">
      <c r="A19" s="5">
        <v>31</v>
      </c>
      <c r="B19" s="5">
        <v>7</v>
      </c>
      <c r="C19" s="6">
        <v>-20.7065</v>
      </c>
      <c r="D19" s="6">
        <v>-176.22846</v>
      </c>
      <c r="E19" s="6" t="s">
        <v>164</v>
      </c>
      <c r="F19" s="6" t="s">
        <v>162</v>
      </c>
      <c r="G19" s="6" t="s">
        <v>163</v>
      </c>
      <c r="H19" s="6" t="s">
        <v>165</v>
      </c>
      <c r="I19" s="6">
        <v>0.0002603</v>
      </c>
    </row>
    <row r="20" spans="1:9" ht="15" thickBot="1" thickTop="1">
      <c r="A20" s="11">
        <v>32</v>
      </c>
      <c r="B20" s="11">
        <v>94</v>
      </c>
      <c r="C20" s="12">
        <v>-20.677699</v>
      </c>
      <c r="D20" s="12">
        <v>-176.174416</v>
      </c>
      <c r="E20" s="12" t="s">
        <v>166</v>
      </c>
      <c r="F20" s="12" t="s">
        <v>167</v>
      </c>
      <c r="G20" s="12" t="s">
        <v>168</v>
      </c>
      <c r="H20" s="12" t="s">
        <v>169</v>
      </c>
      <c r="I20" s="12">
        <v>0.050961</v>
      </c>
    </row>
    <row r="21" spans="1:9" ht="15" thickBot="1" thickTop="1">
      <c r="A21" s="5">
        <v>33</v>
      </c>
      <c r="B21" s="5">
        <v>1</v>
      </c>
      <c r="C21" s="6">
        <v>-20.63785</v>
      </c>
      <c r="D21" s="6">
        <v>-176.169766</v>
      </c>
      <c r="E21" s="6" t="s">
        <v>171</v>
      </c>
      <c r="F21" s="6" t="s">
        <v>170</v>
      </c>
      <c r="G21" s="6" t="s">
        <v>172</v>
      </c>
      <c r="H21" s="6" t="s">
        <v>173</v>
      </c>
      <c r="I21" s="6">
        <v>-0.013444</v>
      </c>
    </row>
    <row r="22" spans="1:9" ht="15" thickBot="1" thickTop="1">
      <c r="A22" s="11">
        <v>34</v>
      </c>
      <c r="B22" s="11">
        <v>92</v>
      </c>
      <c r="C22" s="12">
        <f>-20-37.916/60</f>
        <v>-20.631933333333333</v>
      </c>
      <c r="D22" s="12">
        <f>-176-12.794/60</f>
        <v>-176.21323333333333</v>
      </c>
      <c r="E22" s="12" t="s">
        <v>174</v>
      </c>
      <c r="F22" s="12" t="s">
        <v>175</v>
      </c>
      <c r="G22" s="12" t="s">
        <v>176</v>
      </c>
      <c r="H22" s="12" t="s">
        <v>177</v>
      </c>
      <c r="I22" s="12">
        <v>0.0457237</v>
      </c>
    </row>
    <row r="23" spans="1:9" ht="15" thickBot="1" thickTop="1">
      <c r="A23" s="5">
        <v>35</v>
      </c>
      <c r="B23" s="5">
        <v>89</v>
      </c>
      <c r="C23" s="6">
        <f>-20-36.229/60</f>
        <v>-20.603816666666667</v>
      </c>
      <c r="D23" s="6">
        <f>-176-9.488/60</f>
        <v>-176.15813333333332</v>
      </c>
      <c r="E23" s="6" t="s">
        <v>178</v>
      </c>
      <c r="F23" s="6" t="s">
        <v>179</v>
      </c>
      <c r="G23" s="6" t="s">
        <v>180</v>
      </c>
      <c r="H23" s="6" t="s">
        <v>181</v>
      </c>
      <c r="I23" s="6">
        <v>0.0926229</v>
      </c>
    </row>
    <row r="24" spans="1:9" s="13" customFormat="1" ht="15.75" customHeight="1" thickBot="1" thickTop="1">
      <c r="A24" s="11">
        <v>36</v>
      </c>
      <c r="B24" s="11">
        <v>90</v>
      </c>
      <c r="C24" s="12">
        <f>-20-33.984/60</f>
        <v>-20.5664</v>
      </c>
      <c r="D24" s="12">
        <f>-176-9.039/60</f>
        <v>-176.15065</v>
      </c>
      <c r="E24" s="12" t="s">
        <v>182</v>
      </c>
      <c r="F24" s="12" t="s">
        <v>183</v>
      </c>
      <c r="G24" s="12" t="s">
        <v>184</v>
      </c>
      <c r="H24" s="12" t="s">
        <v>185</v>
      </c>
      <c r="I24" s="12">
        <v>0.155866</v>
      </c>
    </row>
    <row r="25" spans="1:9" ht="15" thickBot="1" thickTop="1">
      <c r="A25" s="5">
        <v>37</v>
      </c>
      <c r="B25" s="5">
        <v>32</v>
      </c>
      <c r="C25" s="6">
        <f>-20-33.46/60</f>
        <v>-20.557666666666666</v>
      </c>
      <c r="D25" s="6">
        <f>-176-11.847/60</f>
        <v>-176.19745</v>
      </c>
      <c r="E25" s="6" t="s">
        <v>186</v>
      </c>
      <c r="F25" s="6" t="s">
        <v>178</v>
      </c>
      <c r="G25" s="6" t="s">
        <v>184</v>
      </c>
      <c r="H25" s="6" t="s">
        <v>10</v>
      </c>
      <c r="I25" s="6">
        <v>0.3051725</v>
      </c>
    </row>
    <row r="26" spans="1:9" s="13" customFormat="1" ht="15" thickBot="1" thickTop="1">
      <c r="A26" s="11">
        <v>38</v>
      </c>
      <c r="B26" s="11">
        <v>21</v>
      </c>
      <c r="C26" s="12">
        <f>-20-31.786/60</f>
        <v>-20.529766666666667</v>
      </c>
      <c r="D26" s="12">
        <f>-176-8.511/60</f>
        <v>-176.14185</v>
      </c>
      <c r="E26" s="12" t="s">
        <v>11</v>
      </c>
      <c r="F26" s="12" t="s">
        <v>12</v>
      </c>
      <c r="G26" s="12" t="s">
        <v>13</v>
      </c>
      <c r="H26" s="12" t="s">
        <v>14</v>
      </c>
      <c r="I26" s="12">
        <f>60-59.9719281</f>
        <v>0.028071900000000483</v>
      </c>
    </row>
    <row r="27" spans="1:9" ht="15" thickBot="1" thickTop="1">
      <c r="A27" s="5">
        <v>39</v>
      </c>
      <c r="B27" s="5">
        <v>55</v>
      </c>
      <c r="C27" s="6">
        <f>-20-29.047/60</f>
        <v>-20.484116666666665</v>
      </c>
      <c r="D27" s="6">
        <f>-176-10.733/60</f>
        <v>-176.17888333333335</v>
      </c>
      <c r="E27" s="6" t="s">
        <v>15</v>
      </c>
      <c r="F27" s="6" t="s">
        <v>16</v>
      </c>
      <c r="G27" s="6" t="s">
        <v>17</v>
      </c>
      <c r="H27" s="6" t="s">
        <v>18</v>
      </c>
      <c r="I27" s="6">
        <v>-0.0028897</v>
      </c>
    </row>
    <row r="28" spans="1:9" s="13" customFormat="1" ht="15" thickBot="1" thickTop="1">
      <c r="A28" s="11">
        <v>40</v>
      </c>
      <c r="B28" s="11">
        <v>139</v>
      </c>
      <c r="C28" s="12">
        <f>-20-26.794/60</f>
        <v>-20.446566666666666</v>
      </c>
      <c r="D28" s="12">
        <f>-176-10.402/60</f>
        <v>-176.17336666666668</v>
      </c>
      <c r="E28" s="12" t="s">
        <v>19</v>
      </c>
      <c r="F28" s="12" t="s">
        <v>20</v>
      </c>
      <c r="G28" s="12" t="s">
        <v>17</v>
      </c>
      <c r="H28" s="12" t="s">
        <v>21</v>
      </c>
      <c r="I28" s="12">
        <v>0.084978</v>
      </c>
    </row>
    <row r="29" spans="1:9" ht="15" thickBot="1" thickTop="1">
      <c r="A29" s="5">
        <v>41</v>
      </c>
      <c r="B29" s="5">
        <v>137</v>
      </c>
      <c r="C29" s="6">
        <f>-20-27.353/60</f>
        <v>-20.455883333333333</v>
      </c>
      <c r="D29" s="6">
        <f>-176-7.653/60</f>
        <v>-176.12755</v>
      </c>
      <c r="E29" s="6" t="s">
        <v>22</v>
      </c>
      <c r="F29" s="6" t="s">
        <v>23</v>
      </c>
      <c r="G29" s="6" t="s">
        <v>24</v>
      </c>
      <c r="H29" s="6" t="s">
        <v>30</v>
      </c>
      <c r="I29" s="6">
        <v>-0.078735</v>
      </c>
    </row>
    <row r="30" spans="1:9" s="13" customFormat="1" ht="15" thickBot="1" thickTop="1">
      <c r="A30" s="11">
        <v>42</v>
      </c>
      <c r="B30" s="11">
        <v>27</v>
      </c>
      <c r="C30" s="12">
        <f>-20-24.6/60</f>
        <v>-20.41</v>
      </c>
      <c r="D30" s="12">
        <f>-176-9.88/60</f>
        <v>-176.16466666666668</v>
      </c>
      <c r="E30" s="12" t="s">
        <v>25</v>
      </c>
      <c r="F30" s="12" t="s">
        <v>26</v>
      </c>
      <c r="G30" s="12" t="s">
        <v>28</v>
      </c>
      <c r="H30" s="12" t="s">
        <v>29</v>
      </c>
      <c r="I30" s="12">
        <v>0.009402</v>
      </c>
    </row>
    <row r="31" spans="1:9" ht="15" thickBot="1" thickTop="1">
      <c r="A31" s="5">
        <v>43</v>
      </c>
      <c r="B31" s="5">
        <v>77</v>
      </c>
      <c r="C31" s="6">
        <f>-20-22.886/60</f>
        <v>-20.381433333333334</v>
      </c>
      <c r="D31" s="6">
        <f>-176-6.626/60</f>
        <v>-176.11043333333333</v>
      </c>
      <c r="E31" s="6" t="s">
        <v>31</v>
      </c>
      <c r="F31" s="6" t="s">
        <v>32</v>
      </c>
      <c r="G31" s="6" t="s">
        <v>28</v>
      </c>
      <c r="H31" s="6" t="s">
        <v>33</v>
      </c>
      <c r="I31" s="6">
        <v>0.00711</v>
      </c>
    </row>
    <row r="32" spans="1:9" s="13" customFormat="1" ht="15" thickBot="1" thickTop="1">
      <c r="A32" s="11">
        <v>44</v>
      </c>
      <c r="B32" s="11">
        <v>141</v>
      </c>
      <c r="C32" s="12">
        <f>-20-21.655/60</f>
        <v>-20.360916666666668</v>
      </c>
      <c r="D32" s="12">
        <f>-176-12.969/60</f>
        <v>-176.21615</v>
      </c>
      <c r="E32" s="12" t="s">
        <v>34</v>
      </c>
      <c r="F32" s="12" t="s">
        <v>35</v>
      </c>
      <c r="G32" s="12" t="s">
        <v>27</v>
      </c>
      <c r="H32" s="12" t="s">
        <v>36</v>
      </c>
      <c r="I32" s="12">
        <v>0.02676</v>
      </c>
    </row>
    <row r="33" spans="1:9" ht="15" thickBot="1" thickTop="1">
      <c r="A33" s="5">
        <v>45</v>
      </c>
      <c r="B33" s="5">
        <v>138</v>
      </c>
      <c r="C33" s="6">
        <f>-20-26.146/60</f>
        <v>-20.435766666666666</v>
      </c>
      <c r="D33" s="6">
        <f>-176-13.777/60</f>
        <v>-176.22961666666666</v>
      </c>
      <c r="E33" s="6" t="s">
        <v>37</v>
      </c>
      <c r="F33" s="6" t="s">
        <v>38</v>
      </c>
      <c r="G33" s="6" t="s">
        <v>39</v>
      </c>
      <c r="H33" s="6" t="s">
        <v>40</v>
      </c>
      <c r="I33" s="6">
        <v>0.191211</v>
      </c>
    </row>
    <row r="34" spans="1:9" s="13" customFormat="1" ht="15" thickBot="1" thickTop="1">
      <c r="A34" s="11">
        <v>51</v>
      </c>
      <c r="B34" s="11">
        <v>87</v>
      </c>
      <c r="C34" s="12">
        <f>-20-52.827/60</f>
        <v>-20.88045</v>
      </c>
      <c r="D34" s="12">
        <f>-176-19.5/60</f>
        <v>-176.325</v>
      </c>
      <c r="E34" s="12" t="s">
        <v>41</v>
      </c>
      <c r="F34" s="12" t="s">
        <v>42</v>
      </c>
      <c r="G34" s="12" t="s">
        <v>43</v>
      </c>
      <c r="H34" s="12" t="s">
        <v>44</v>
      </c>
      <c r="I34" s="12">
        <v>0.005374</v>
      </c>
    </row>
    <row r="35" spans="1:9" ht="15" thickBot="1" thickTop="1">
      <c r="A35" s="5">
        <v>52</v>
      </c>
      <c r="B35" s="5">
        <v>88</v>
      </c>
      <c r="C35" s="6">
        <f>-20-54.168/60</f>
        <v>-20.9028</v>
      </c>
      <c r="D35" s="6">
        <f>-176-24.599/60</f>
        <v>-176.40998333333334</v>
      </c>
      <c r="E35" s="6" t="s">
        <v>45</v>
      </c>
      <c r="F35" s="6" t="s">
        <v>46</v>
      </c>
      <c r="G35" s="6" t="s">
        <v>47</v>
      </c>
      <c r="H35" s="6" t="s">
        <v>48</v>
      </c>
      <c r="I35" s="6">
        <v>0.059214</v>
      </c>
    </row>
    <row r="36" spans="1:9" s="13" customFormat="1" ht="15" thickBot="1" thickTop="1">
      <c r="A36" s="11">
        <v>53</v>
      </c>
      <c r="B36" s="11">
        <v>86</v>
      </c>
      <c r="C36" s="12">
        <f>-20-49.737/60</f>
        <v>-20.82895</v>
      </c>
      <c r="D36" s="12">
        <f>-176-23.572/60</f>
        <v>-176.39286666666666</v>
      </c>
      <c r="E36" s="12" t="s">
        <v>49</v>
      </c>
      <c r="F36" s="12" t="s">
        <v>50</v>
      </c>
      <c r="G36" s="12" t="s">
        <v>51</v>
      </c>
      <c r="H36" s="12" t="s">
        <v>52</v>
      </c>
      <c r="I36" s="12">
        <v>0.048124</v>
      </c>
    </row>
    <row r="37" spans="1:9" ht="15" thickBot="1" thickTop="1">
      <c r="A37" s="5">
        <v>54</v>
      </c>
      <c r="B37" s="5">
        <v>56</v>
      </c>
      <c r="C37" s="6">
        <f>-20-45.304/60</f>
        <v>-20.755066666666668</v>
      </c>
      <c r="D37" s="6">
        <f>-176-22.652/60</f>
        <v>-176.37753333333333</v>
      </c>
      <c r="E37" s="6" t="s">
        <v>53</v>
      </c>
      <c r="F37" s="6" t="s">
        <v>54</v>
      </c>
      <c r="G37" s="6" t="s">
        <v>55</v>
      </c>
      <c r="H37" s="6" t="s">
        <v>56</v>
      </c>
      <c r="I37" s="6">
        <v>0.0655019</v>
      </c>
    </row>
    <row r="38" spans="1:9" s="13" customFormat="1" ht="15" thickBot="1" thickTop="1">
      <c r="A38" s="11">
        <v>55</v>
      </c>
      <c r="B38" s="11">
        <v>85</v>
      </c>
      <c r="C38" s="12">
        <f>-20-40.848/60</f>
        <v>-20.6808</v>
      </c>
      <c r="D38" s="12">
        <f>-176-21.7/60</f>
        <v>-176.36166666666668</v>
      </c>
      <c r="E38" s="12" t="s">
        <v>57</v>
      </c>
      <c r="F38" s="12" t="s">
        <v>58</v>
      </c>
      <c r="G38" s="12" t="s">
        <v>59</v>
      </c>
      <c r="H38" s="12" t="s">
        <v>60</v>
      </c>
      <c r="I38" s="12">
        <v>0.01192619</v>
      </c>
    </row>
    <row r="39" spans="1:9" ht="15" thickBot="1" thickTop="1">
      <c r="A39" s="5">
        <v>56</v>
      </c>
      <c r="B39" s="5">
        <v>38</v>
      </c>
      <c r="C39" s="6">
        <f>-20-36.407/60</f>
        <v>-20.606783333333333</v>
      </c>
      <c r="D39" s="6">
        <f>-176-20.722/60</f>
        <v>-176.34536666666668</v>
      </c>
      <c r="E39" s="6" t="s">
        <v>61</v>
      </c>
      <c r="F39" s="6" t="s">
        <v>47</v>
      </c>
      <c r="G39" s="6" t="s">
        <v>62</v>
      </c>
      <c r="H39" s="6" t="s">
        <v>63</v>
      </c>
      <c r="I39" s="6">
        <v>0.004853</v>
      </c>
    </row>
    <row r="40" spans="1:9" s="13" customFormat="1" ht="15" thickBot="1" thickTop="1">
      <c r="A40" s="11">
        <v>57</v>
      </c>
      <c r="B40" s="11">
        <v>61</v>
      </c>
      <c r="C40" s="12">
        <f>-20-31.718/60</f>
        <v>-20.52863333333333</v>
      </c>
      <c r="D40" s="12">
        <f>-176-19.739/60</f>
        <v>-176.32898333333333</v>
      </c>
      <c r="E40" s="12" t="s">
        <v>64</v>
      </c>
      <c r="F40" s="12" t="s">
        <v>65</v>
      </c>
      <c r="G40" s="12" t="s">
        <v>66</v>
      </c>
      <c r="H40" s="12" t="s">
        <v>67</v>
      </c>
      <c r="I40" s="12">
        <v>-0.1517335</v>
      </c>
    </row>
    <row r="41" spans="1:9" ht="15" thickBot="1" thickTop="1">
      <c r="A41" s="5">
        <v>58</v>
      </c>
      <c r="B41" s="5">
        <v>13</v>
      </c>
      <c r="C41" s="6">
        <f>-20-27.228/60</f>
        <v>-20.4538</v>
      </c>
      <c r="D41" s="6">
        <f>-176-18.719/60</f>
        <v>-176.31198333333333</v>
      </c>
      <c r="E41" s="6" t="s">
        <v>68</v>
      </c>
      <c r="F41" s="6" t="s">
        <v>69</v>
      </c>
      <c r="G41" s="6" t="s">
        <v>70</v>
      </c>
      <c r="H41" s="6" t="s">
        <v>71</v>
      </c>
      <c r="I41" s="6">
        <v>0.0866899</v>
      </c>
    </row>
    <row r="42" spans="1:9" s="13" customFormat="1" ht="15" thickBot="1" thickTop="1">
      <c r="A42" s="11">
        <v>59</v>
      </c>
      <c r="B42" s="11">
        <v>19</v>
      </c>
      <c r="C42" s="12">
        <f>-20-23.045/60</f>
        <v>-20.384083333333333</v>
      </c>
      <c r="D42" s="12">
        <f>-176-17.838/60</f>
        <v>-176.2973</v>
      </c>
      <c r="E42" s="12" t="s">
        <v>72</v>
      </c>
      <c r="F42" s="12" t="s">
        <v>73</v>
      </c>
      <c r="G42" s="12" t="s">
        <v>74</v>
      </c>
      <c r="H42" s="12" t="s">
        <v>75</v>
      </c>
      <c r="I42" s="12">
        <v>-0.0262647</v>
      </c>
    </row>
    <row r="43" spans="1:9" ht="15" thickBot="1" thickTop="1">
      <c r="A43" s="5">
        <v>66</v>
      </c>
      <c r="B43" s="5">
        <v>3</v>
      </c>
      <c r="C43" s="6">
        <f>-20-15.906/60</f>
        <v>-20.2651</v>
      </c>
      <c r="D43" s="6">
        <f>-176-13.528/60</f>
        <v>-176.22546666666668</v>
      </c>
      <c r="E43" s="6" t="s">
        <v>76</v>
      </c>
      <c r="F43" s="6" t="s">
        <v>77</v>
      </c>
      <c r="G43" s="6" t="s">
        <v>78</v>
      </c>
      <c r="H43" s="6" t="s">
        <v>79</v>
      </c>
      <c r="I43" s="6">
        <v>0.112209</v>
      </c>
    </row>
    <row r="44" spans="1:9" s="13" customFormat="1" ht="15" thickBot="1" thickTop="1">
      <c r="A44" s="11">
        <v>67</v>
      </c>
      <c r="B44" s="11">
        <v>87</v>
      </c>
      <c r="C44" s="12">
        <f>-20-19.863/60</f>
        <v>-20.33105</v>
      </c>
      <c r="D44" s="12">
        <f>-176-10.04/60</f>
        <v>-176.16733333333335</v>
      </c>
      <c r="E44" s="12" t="s">
        <v>80</v>
      </c>
      <c r="F44" s="12" t="s">
        <v>81</v>
      </c>
      <c r="G44" s="12" t="s">
        <v>82</v>
      </c>
      <c r="H44" s="12" t="s">
        <v>83</v>
      </c>
      <c r="I44" s="12">
        <v>0.008536</v>
      </c>
    </row>
    <row r="45" spans="1:9" ht="15" thickBot="1" thickTop="1">
      <c r="A45" s="5">
        <v>68</v>
      </c>
      <c r="B45" s="5">
        <v>140</v>
      </c>
      <c r="C45" s="6">
        <f>-20-18.115/60</f>
        <v>-20.301916666666667</v>
      </c>
      <c r="D45" s="6">
        <f>-176-7.316/60</f>
        <v>-176.12193333333335</v>
      </c>
      <c r="E45" s="6" t="s">
        <v>84</v>
      </c>
      <c r="F45" s="6" t="s">
        <v>85</v>
      </c>
      <c r="G45" s="6" t="s">
        <v>86</v>
      </c>
      <c r="H45" s="6" t="s">
        <v>87</v>
      </c>
      <c r="I45" s="6">
        <v>0.05407</v>
      </c>
    </row>
    <row r="46" spans="1:9" s="13" customFormat="1" ht="15" thickBot="1" thickTop="1">
      <c r="A46" s="11">
        <v>69</v>
      </c>
      <c r="B46" s="11">
        <v>7</v>
      </c>
      <c r="C46" s="12">
        <f>-20-15.374/60</f>
        <v>-20.256233333333334</v>
      </c>
      <c r="D46" s="12">
        <f>-176-9.637/60</f>
        <v>-176.16061666666667</v>
      </c>
      <c r="E46" s="12" t="s">
        <v>88</v>
      </c>
      <c r="F46" s="12" t="s">
        <v>89</v>
      </c>
      <c r="G46" s="12" t="s">
        <v>90</v>
      </c>
      <c r="H46" s="12" t="s">
        <v>91</v>
      </c>
      <c r="I46" s="12">
        <v>-0.007726</v>
      </c>
    </row>
    <row r="47" spans="1:9" ht="15" thickBot="1" thickTop="1">
      <c r="A47" s="5">
        <v>70</v>
      </c>
      <c r="B47" s="5">
        <v>88</v>
      </c>
      <c r="C47" s="6">
        <f>-20-13.674/60</f>
        <v>-20.227899999999998</v>
      </c>
      <c r="D47" s="6">
        <f>-176-6.35/60</f>
        <v>-176.10583333333332</v>
      </c>
      <c r="E47" s="6" t="s">
        <v>92</v>
      </c>
      <c r="F47" s="6" t="s">
        <v>93</v>
      </c>
      <c r="G47" s="6" t="s">
        <v>94</v>
      </c>
      <c r="H47" s="6" t="s">
        <v>95</v>
      </c>
      <c r="I47" s="6">
        <v>0.063858</v>
      </c>
    </row>
    <row r="48" spans="1:9" s="13" customFormat="1" ht="15" thickBot="1" thickTop="1">
      <c r="A48" s="11">
        <v>71</v>
      </c>
      <c r="B48" s="11">
        <v>56</v>
      </c>
      <c r="C48" s="12">
        <f>-20-10.933/60</f>
        <v>-20.182216666666665</v>
      </c>
      <c r="D48" s="12">
        <f>-176-8.671/60</f>
        <v>-176.14451666666668</v>
      </c>
      <c r="E48" s="12" t="s">
        <v>96</v>
      </c>
      <c r="F48" s="12" t="s">
        <v>97</v>
      </c>
      <c r="G48" s="12" t="s">
        <v>0</v>
      </c>
      <c r="H48" s="12" t="s">
        <v>1</v>
      </c>
      <c r="I48" s="12">
        <v>0.072754</v>
      </c>
    </row>
    <row r="49" spans="1:9" ht="15" thickBot="1" thickTop="1">
      <c r="A49" s="5">
        <v>72</v>
      </c>
      <c r="B49" s="5">
        <v>86</v>
      </c>
      <c r="C49" s="6">
        <f>-20-6.455/60</f>
        <v>-20.107583333333334</v>
      </c>
      <c r="D49" s="6">
        <f>-176-7.7/60</f>
        <v>-176.12833333333333</v>
      </c>
      <c r="E49" s="6" t="s">
        <v>2</v>
      </c>
      <c r="F49" s="6" t="s">
        <v>3</v>
      </c>
      <c r="G49" s="6" t="s">
        <v>4</v>
      </c>
      <c r="H49" s="6" t="s">
        <v>5</v>
      </c>
      <c r="I49" s="6">
        <v>0.04329</v>
      </c>
    </row>
    <row r="50" spans="1:9" s="13" customFormat="1" ht="15" thickBot="1" thickTop="1">
      <c r="A50" s="11">
        <v>73</v>
      </c>
      <c r="B50" s="11">
        <v>85</v>
      </c>
      <c r="C50" s="12">
        <f>-20-9.223/60</f>
        <v>-20.153716666666668</v>
      </c>
      <c r="D50" s="12">
        <f>-176-5.331/60</f>
        <v>-176.08885</v>
      </c>
      <c r="E50" s="12" t="s">
        <v>6</v>
      </c>
      <c r="F50" s="12" t="s">
        <v>7</v>
      </c>
      <c r="G50" s="12" t="s">
        <v>8</v>
      </c>
      <c r="H50" s="12" t="s">
        <v>9</v>
      </c>
      <c r="I50" s="12">
        <v>0.009391</v>
      </c>
    </row>
    <row r="51" ht="13.5" thickTop="1"/>
  </sheetData>
  <printOptions/>
  <pageMargins left="0.75" right="0.75" top="1" bottom="1" header="0.5" footer="0.5"/>
  <pageSetup fitToHeight="2" fitToWidth="1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Philip/Thai philthai85</dc:creator>
  <cp:keywords/>
  <dc:description/>
  <cp:lastModifiedBy>Philip/Thai philthai85</cp:lastModifiedBy>
  <cp:lastPrinted>2009-04-02T20:13:32Z</cp:lastPrinted>
  <dcterms:created xsi:type="dcterms:W3CDTF">2009-04-01T18:26:10Z</dcterms:created>
  <cp:category/>
  <cp:version/>
  <cp:contentType/>
  <cp:contentStatus/>
</cp:coreProperties>
</file>